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mo\Videos\Downloads\MARYY\Desktop\"/>
    </mc:Choice>
  </mc:AlternateContent>
  <bookViews>
    <workbookView xWindow="1275" yWindow="0" windowWidth="19215" windowHeight="8340" activeTab="2"/>
  </bookViews>
  <sheets>
    <sheet name="Fleet Information" sheetId="1" r:id="rId1"/>
    <sheet name="Sales Information" sheetId="2" r:id="rId2"/>
    <sheet name="First Quarter Sales" sheetId="3" r:id="rId3"/>
  </sheets>
  <definedNames>
    <definedName name="_xlnm.Print_Titles" localSheetId="0">'Fleet Information'!$1:$1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31" i="3" l="1"/>
  <c r="C31" i="3"/>
  <c r="E30" i="3"/>
  <c r="E29" i="3"/>
  <c r="E28" i="3"/>
  <c r="E27" i="3"/>
  <c r="E26" i="3"/>
  <c r="E25" i="3"/>
  <c r="E24" i="3"/>
  <c r="E23" i="3"/>
  <c r="E22" i="3"/>
  <c r="E21" i="3"/>
  <c r="E20" i="3"/>
  <c r="E19" i="3"/>
  <c r="E18" i="3"/>
  <c r="E17" i="3"/>
  <c r="E16" i="3"/>
  <c r="E15" i="3"/>
  <c r="E14" i="3"/>
  <c r="E13" i="3"/>
  <c r="E12" i="3"/>
  <c r="E11" i="3"/>
  <c r="E10" i="3"/>
  <c r="E9" i="3"/>
  <c r="E8" i="3"/>
  <c r="E7" i="3"/>
  <c r="E6" i="3"/>
  <c r="E5" i="3"/>
  <c r="E4" i="3"/>
  <c r="E3" i="3"/>
  <c r="E2" i="3"/>
  <c r="C31" i="2"/>
  <c r="D31" i="2"/>
  <c r="E31" i="2"/>
  <c r="E2" i="2"/>
  <c r="E3" i="2"/>
  <c r="E4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3" l="1"/>
</calcChain>
</file>

<file path=xl/sharedStrings.xml><?xml version="1.0" encoding="utf-8"?>
<sst xmlns="http://schemas.openxmlformats.org/spreadsheetml/2006/main" count="218" uniqueCount="20">
  <si>
    <t>Vin #</t>
  </si>
  <si>
    <t>Make</t>
  </si>
  <si>
    <t>Model</t>
  </si>
  <si>
    <t>Mileage</t>
  </si>
  <si>
    <t>Sticker Price</t>
  </si>
  <si>
    <t>Sale Price</t>
  </si>
  <si>
    <t>Ford</t>
  </si>
  <si>
    <t>Chevy</t>
  </si>
  <si>
    <t>BMW</t>
  </si>
  <si>
    <t>Honda</t>
  </si>
  <si>
    <t>Toyota</t>
  </si>
  <si>
    <t>Prius</t>
  </si>
  <si>
    <t>Civic</t>
  </si>
  <si>
    <t>Malibu</t>
  </si>
  <si>
    <t>F-150</t>
  </si>
  <si>
    <t>5 Series</t>
  </si>
  <si>
    <t>Year</t>
  </si>
  <si>
    <t>Date sold</t>
  </si>
  <si>
    <t>% Sticker Price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</si>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</sst>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0.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">
    <xf numFmtId="0" fontId="0" fillId="0" borderId="0" xfId="0"/>
    <xf numFmtId="14" fontId="0" fillId="0" borderId="0" xfId="0" applyNumberFormat="1"/>
    <xf numFmtId="0" fontId="0" fillId="0" borderId="0" xfId="0" applyNumberFormat="1"/>
    <xf numFmtId="44" fontId="0" fillId="0" borderId="0" xfId="1" applyFont="1"/>
    <xf numFmtId="9" fontId="0" fillId="0" borderId="0" xfId="0" applyNumberFormat="1"/>
    <xf numFmtId="44" fontId="0" fillId="0" borderId="0" xfId="0" applyNumberFormat="1"/>
    <xf numFmtId="164" fontId="0" fillId="0" borderId="0" xfId="2" applyNumberFormat="1" applyFont="1"/>
    <xf numFmtId="164" fontId="0" fillId="0" borderId="0" xfId="0" applyNumberFormat="1"/>
    <xf numFmtId="44" fontId="0" fillId="0" borderId="0" xfId="0" applyNumberFormat="1" applyFont="1"/>
  </cellXfs>
  <cellStyles count="3">
    <cellStyle name="Currency" xfId="1" builtinId="4"/>
    <cellStyle name="Normal" xfId="0" builtinId="0"/>
    <cellStyle name="Percent" xfId="2" builtinId="5"/>
  </cellStyles>
  <dxfs count="15">
    <dxf>
      <numFmt numFmtId="164" formatCode="0.0%"/>
    </dxf>
    <dxf>
      <numFmt numFmtId="164" formatCode="0.0%"/>
    </dxf>
    <dxf>
      <numFmt numFmtId="34" formatCode="_(&quot;$&quot;* #,##0.00_);_(&quot;$&quot;* \(#,##0.0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numFmt numFmtId="165" formatCode="m/d/yyyy"/>
    </dxf>
    <dxf>
      <font>
        <b/>
        <i val="0"/>
      </font>
      <fill>
        <patternFill>
          <bgColor rgb="FFFFFF00"/>
        </patternFill>
      </fill>
    </dxf>
    <dxf>
      <numFmt numFmtId="164" formatCode="0.0%"/>
    </dxf>
    <dxf>
      <numFmt numFmtId="164" formatCode="0.0%"/>
    </dxf>
    <dxf>
      <numFmt numFmtId="34" formatCode="_(&quot;$&quot;* #,##0.00_);_(&quot;$&quot;* \(#,##0.0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numFmt numFmtId="165" formatCode="m/d/yyyy"/>
    </dxf>
    <dxf>
      <font>
        <b/>
        <i val="0"/>
      </font>
      <fill>
        <patternFill>
          <bgColor rgb="FFFFFF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Table2" displayName="Table2" ref="A1:F101" totalsRowShown="0">
  <autoFilter ref="A1:F101"/>
  <sortState ref="A2:F101">
    <sortCondition ref="B2:B101"/>
    <sortCondition ref="D2:D101"/>
    <sortCondition ref="F2:F101"/>
  </sortState>
  <tableColumns count="6">
    <tableColumn id="1" name="Vin #"/>
    <tableColumn id="2" name="Make"/>
    <tableColumn id="3" name="Model"/>
    <tableColumn id="4" name="Year"/>
    <tableColumn id="5" name="Mileage"/>
    <tableColumn id="6" name="Sticker Price" dataDxfId="14" dataCellStyle="Currency"/>
  </tableColumns>
  <tableStyleInfo name="TableStyleMedium19" showFirstColumn="0" showLastColumn="0" showRowStripes="1" showColumnStripes="0"/>
</table>
</file>

<file path=xl/tables/table2.xml><?xml version="1.0" encoding="utf-8"?>
<table xmlns="http://schemas.openxmlformats.org/spreadsheetml/2006/main" id="3" name="Sales" displayName="Sales" ref="A1:E31" totalsRowCount="1">
  <autoFilter ref="A1:E30"/>
  <tableColumns count="5">
    <tableColumn id="1" name="Vin #" totalsRowLabel="Total"/>
    <tableColumn id="2" name="Date sold" dataDxfId="12"/>
    <tableColumn id="3" name="Sticker Price" totalsRowFunction="sum" dataDxfId="11" totalsRowDxfId="10" dataCellStyle="Currency"/>
    <tableColumn id="4" name="Sale Price" totalsRowFunction="sum" dataDxfId="9"/>
    <tableColumn id="5" name="% Sticker Price" totalsRowFunction="average" dataDxfId="8" totalsRowDxfId="7" dataCellStyle="Percent">
      <calculatedColumnFormula>(Sales[[#This Row],[Sticker Price]]/Sales[[#This Row],[Sale Price]])</calculatedColumnFormula>
    </tableColumn>
  </tableColumns>
  <tableStyleInfo name="TableStyleDark11" showFirstColumn="0" showLastColumn="0" showRowStripes="1" showColumnStripes="0"/>
</table>
</file>

<file path=xl/tables/table3.xml><?xml version="1.0" encoding="utf-8"?>
<table xmlns="http://schemas.openxmlformats.org/spreadsheetml/2006/main" id="4" name="FirstQuarter" displayName="FirstQuarter" ref="A1:E31" totalsRowCount="1">
  <autoFilter ref="A1:E30">
    <filterColumn colId="1">
      <filters>
        <dateGroupItem year="2018" month="1" dateTimeGrouping="month"/>
        <dateGroupItem year="2018" month="2" dateTimeGrouping="month"/>
        <dateGroupItem year="2018" month="3" dateTimeGrouping="month"/>
      </filters>
    </filterColumn>
  </autoFilter>
  <tableColumns count="5">
    <tableColumn id="1" name="Vin #" totalsRowLabel="Total"/>
    <tableColumn id="2" name="Date sold" dataDxfId="5"/>
    <tableColumn id="3" name="Sticker Price" totalsRowFunction="sum" dataDxfId="4" totalsRowDxfId="3" dataCellStyle="Currency"/>
    <tableColumn id="4" name="Sale Price" totalsRowFunction="sum" dataDxfId="2"/>
    <tableColumn id="5" name="% Sticker Price" totalsRowFunction="average" dataDxfId="1" totalsRowDxfId="0" dataCellStyle="Percent">
      <calculatedColumnFormula>(FirstQuarter[[#This Row],[Sticker Price]]/FirstQuarter[[#This Row],[Sale Price]])</calculatedColumnFormula>
    </tableColumn>
  </tableColumns>
  <tableStyleInfo name="TableStyleDark1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1"/>
  <sheetViews>
    <sheetView tabSelected="1" zoomScaleNormal="100" zoomScaleSheetLayoutView="100" workbookViewId="0">
      <pane ySplit="1" topLeftCell="A27" activePane="bottomLeft" state="frozen"/>
      <selection activeCell="F13" sqref="F13"/>
      <selection pane="bottomLeft" activeCell="F13" sqref="F13"/>
    </sheetView>
  </sheetViews>
  <sheetFormatPr defaultRowHeight="15" x14ac:dyDescent="0.25"/>
  <cols>
    <col min="1" max="1" width="11" bestFit="1" customWidth="1"/>
    <col min="5" max="5" width="10.42578125" customWidth="1"/>
    <col min="6" max="6" width="14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16</v>
      </c>
      <c r="E1" t="s">
        <v>3</v>
      </c>
      <c r="F1" t="s">
        <v>4</v>
      </c>
    </row>
    <row r="2" spans="1:6" x14ac:dyDescent="0.25">
      <c r="A2">
        <v>9622942163</v>
      </c>
      <c r="B2" t="s">
        <v>8</v>
      </c>
      <c r="C2" t="s">
        <v>15</v>
      </c>
      <c r="D2">
        <v>2000</v>
      </c>
      <c r="E2">
        <v>57736</v>
      </c>
      <c r="F2" s="3">
        <v>22000</v>
      </c>
    </row>
    <row r="3" spans="1:6" x14ac:dyDescent="0.25">
      <c r="A3">
        <v>8137529693</v>
      </c>
      <c r="B3" t="s">
        <v>8</v>
      </c>
      <c r="C3" t="s">
        <v>15</v>
      </c>
      <c r="D3">
        <v>2001</v>
      </c>
      <c r="E3">
        <v>61480</v>
      </c>
      <c r="F3" s="3">
        <v>22000</v>
      </c>
    </row>
    <row r="4" spans="1:6" x14ac:dyDescent="0.25">
      <c r="A4">
        <v>5903493846</v>
      </c>
      <c r="B4" t="s">
        <v>8</v>
      </c>
      <c r="C4" t="s">
        <v>15</v>
      </c>
      <c r="D4">
        <v>2001</v>
      </c>
      <c r="E4">
        <v>91463</v>
      </c>
      <c r="F4" s="3">
        <v>22000</v>
      </c>
    </row>
    <row r="5" spans="1:6" x14ac:dyDescent="0.25">
      <c r="A5">
        <v>3732185591</v>
      </c>
      <c r="B5" t="s">
        <v>8</v>
      </c>
      <c r="C5" t="s">
        <v>15</v>
      </c>
      <c r="D5">
        <v>2001</v>
      </c>
      <c r="E5">
        <v>36595</v>
      </c>
      <c r="F5" s="3">
        <v>27000</v>
      </c>
    </row>
    <row r="6" spans="1:6" x14ac:dyDescent="0.25">
      <c r="A6">
        <v>7454528548</v>
      </c>
      <c r="B6" t="s">
        <v>8</v>
      </c>
      <c r="C6" t="s">
        <v>15</v>
      </c>
      <c r="D6">
        <v>2002</v>
      </c>
      <c r="E6">
        <v>37753</v>
      </c>
      <c r="F6" s="3">
        <v>27000</v>
      </c>
    </row>
    <row r="7" spans="1:6" x14ac:dyDescent="0.25">
      <c r="A7">
        <v>7473005747</v>
      </c>
      <c r="B7" t="s">
        <v>8</v>
      </c>
      <c r="C7" t="s">
        <v>15</v>
      </c>
      <c r="D7">
        <v>2003</v>
      </c>
      <c r="E7">
        <v>41747</v>
      </c>
      <c r="F7" s="3">
        <v>25000</v>
      </c>
    </row>
    <row r="8" spans="1:6" x14ac:dyDescent="0.25">
      <c r="A8">
        <v>2700853328</v>
      </c>
      <c r="B8" t="s">
        <v>8</v>
      </c>
      <c r="C8" t="s">
        <v>15</v>
      </c>
      <c r="D8">
        <v>2004</v>
      </c>
      <c r="E8">
        <v>97812</v>
      </c>
      <c r="F8" s="3">
        <v>22000</v>
      </c>
    </row>
    <row r="9" spans="1:6" x14ac:dyDescent="0.25">
      <c r="A9">
        <v>8131908841</v>
      </c>
      <c r="B9" t="s">
        <v>8</v>
      </c>
      <c r="C9" t="s">
        <v>15</v>
      </c>
      <c r="D9">
        <v>2004</v>
      </c>
      <c r="E9">
        <v>14966</v>
      </c>
      <c r="F9" s="3">
        <v>34000</v>
      </c>
    </row>
    <row r="10" spans="1:6" x14ac:dyDescent="0.25">
      <c r="A10">
        <v>8893900890</v>
      </c>
      <c r="B10" t="s">
        <v>8</v>
      </c>
      <c r="C10" t="s">
        <v>15</v>
      </c>
      <c r="D10">
        <v>2006</v>
      </c>
      <c r="E10">
        <v>79293</v>
      </c>
      <c r="F10" s="3">
        <v>22000</v>
      </c>
    </row>
    <row r="11" spans="1:6" x14ac:dyDescent="0.25">
      <c r="A11">
        <v>5250708704</v>
      </c>
      <c r="B11" t="s">
        <v>8</v>
      </c>
      <c r="C11" t="s">
        <v>15</v>
      </c>
      <c r="D11">
        <v>2006</v>
      </c>
      <c r="E11">
        <v>61969</v>
      </c>
      <c r="F11" s="3">
        <v>22000</v>
      </c>
    </row>
    <row r="12" spans="1:6" x14ac:dyDescent="0.25">
      <c r="A12">
        <v>3849719202</v>
      </c>
      <c r="B12" t="s">
        <v>8</v>
      </c>
      <c r="C12" t="s">
        <v>15</v>
      </c>
      <c r="D12">
        <v>2006</v>
      </c>
      <c r="E12">
        <v>33661</v>
      </c>
      <c r="F12" s="3">
        <v>27000</v>
      </c>
    </row>
    <row r="13" spans="1:6" x14ac:dyDescent="0.25">
      <c r="A13">
        <v>9340076442</v>
      </c>
      <c r="B13" t="s">
        <v>8</v>
      </c>
      <c r="C13" t="s">
        <v>15</v>
      </c>
      <c r="D13">
        <v>2007</v>
      </c>
      <c r="E13">
        <v>18384</v>
      </c>
      <c r="F13" s="3">
        <v>34000</v>
      </c>
    </row>
    <row r="14" spans="1:6" x14ac:dyDescent="0.25">
      <c r="A14">
        <v>1380128961</v>
      </c>
      <c r="B14" t="s">
        <v>8</v>
      </c>
      <c r="C14" t="s">
        <v>15</v>
      </c>
      <c r="D14">
        <v>2007</v>
      </c>
      <c r="E14">
        <v>11158</v>
      </c>
      <c r="F14" s="3">
        <v>34000</v>
      </c>
    </row>
    <row r="15" spans="1:6" x14ac:dyDescent="0.25">
      <c r="A15">
        <v>2488607421</v>
      </c>
      <c r="B15" t="s">
        <v>8</v>
      </c>
      <c r="C15" t="s">
        <v>15</v>
      </c>
      <c r="D15">
        <v>2008</v>
      </c>
      <c r="E15">
        <v>68172</v>
      </c>
      <c r="F15" s="3">
        <v>22000</v>
      </c>
    </row>
    <row r="16" spans="1:6" x14ac:dyDescent="0.25">
      <c r="A16">
        <v>6007144763</v>
      </c>
      <c r="B16" t="s">
        <v>8</v>
      </c>
      <c r="C16" t="s">
        <v>15</v>
      </c>
      <c r="D16">
        <v>2008</v>
      </c>
      <c r="E16">
        <v>95344</v>
      </c>
      <c r="F16" s="3">
        <v>22000</v>
      </c>
    </row>
    <row r="17" spans="1:6" x14ac:dyDescent="0.25">
      <c r="A17">
        <v>8010477805</v>
      </c>
      <c r="B17" t="s">
        <v>8</v>
      </c>
      <c r="C17" t="s">
        <v>15</v>
      </c>
      <c r="D17">
        <v>2009</v>
      </c>
      <c r="E17">
        <v>50527</v>
      </c>
      <c r="F17" s="3">
        <v>22000</v>
      </c>
    </row>
    <row r="18" spans="1:6" x14ac:dyDescent="0.25">
      <c r="A18">
        <v>2373147058</v>
      </c>
      <c r="B18" t="s">
        <v>8</v>
      </c>
      <c r="C18" t="s">
        <v>15</v>
      </c>
      <c r="D18">
        <v>2009</v>
      </c>
      <c r="E18">
        <v>40492</v>
      </c>
      <c r="F18" s="3">
        <v>25000</v>
      </c>
    </row>
    <row r="19" spans="1:6" x14ac:dyDescent="0.25">
      <c r="A19">
        <v>7679546980</v>
      </c>
      <c r="B19" t="s">
        <v>8</v>
      </c>
      <c r="C19" t="s">
        <v>15</v>
      </c>
      <c r="D19">
        <v>2010</v>
      </c>
      <c r="E19">
        <v>7877</v>
      </c>
      <c r="F19" s="3">
        <v>40000</v>
      </c>
    </row>
    <row r="20" spans="1:6" x14ac:dyDescent="0.25">
      <c r="A20">
        <v>5742570103</v>
      </c>
      <c r="B20" t="s">
        <v>8</v>
      </c>
      <c r="C20" t="s">
        <v>15</v>
      </c>
      <c r="D20">
        <v>2011</v>
      </c>
      <c r="E20">
        <v>78360</v>
      </c>
      <c r="F20" s="3">
        <v>22000</v>
      </c>
    </row>
    <row r="21" spans="1:6" x14ac:dyDescent="0.25">
      <c r="A21">
        <v>1089138532</v>
      </c>
      <c r="B21" t="s">
        <v>8</v>
      </c>
      <c r="C21" t="s">
        <v>15</v>
      </c>
      <c r="D21">
        <v>2012</v>
      </c>
      <c r="E21">
        <v>95298</v>
      </c>
      <c r="F21" s="3">
        <v>22000</v>
      </c>
    </row>
    <row r="22" spans="1:6" x14ac:dyDescent="0.25">
      <c r="A22">
        <v>6161188244</v>
      </c>
      <c r="B22" t="s">
        <v>8</v>
      </c>
      <c r="C22" t="s">
        <v>15</v>
      </c>
      <c r="D22">
        <v>2012</v>
      </c>
      <c r="E22">
        <v>65420</v>
      </c>
      <c r="F22" s="3">
        <v>22000</v>
      </c>
    </row>
    <row r="23" spans="1:6" x14ac:dyDescent="0.25">
      <c r="A23">
        <v>2706112648</v>
      </c>
      <c r="B23" t="s">
        <v>8</v>
      </c>
      <c r="C23" t="s">
        <v>15</v>
      </c>
      <c r="D23">
        <v>2012</v>
      </c>
      <c r="E23">
        <v>22089</v>
      </c>
      <c r="F23" s="3">
        <v>30000</v>
      </c>
    </row>
    <row r="24" spans="1:6" x14ac:dyDescent="0.25">
      <c r="A24">
        <v>1889854267</v>
      </c>
      <c r="B24" t="s">
        <v>8</v>
      </c>
      <c r="C24" t="s">
        <v>15</v>
      </c>
      <c r="D24">
        <v>2012</v>
      </c>
      <c r="E24">
        <v>14427</v>
      </c>
      <c r="F24" s="3">
        <v>34000</v>
      </c>
    </row>
    <row r="25" spans="1:6" x14ac:dyDescent="0.25">
      <c r="A25">
        <v>5306541595</v>
      </c>
      <c r="B25" t="s">
        <v>8</v>
      </c>
      <c r="C25" t="s">
        <v>15</v>
      </c>
      <c r="D25">
        <v>2013</v>
      </c>
      <c r="E25">
        <v>81096</v>
      </c>
      <c r="F25" s="3">
        <v>22000</v>
      </c>
    </row>
    <row r="26" spans="1:6" x14ac:dyDescent="0.25">
      <c r="A26">
        <v>7718062943</v>
      </c>
      <c r="B26" t="s">
        <v>8</v>
      </c>
      <c r="C26" t="s">
        <v>15</v>
      </c>
      <c r="D26">
        <v>2013</v>
      </c>
      <c r="E26">
        <v>55145</v>
      </c>
      <c r="F26" s="3">
        <v>22000</v>
      </c>
    </row>
    <row r="27" spans="1:6" x14ac:dyDescent="0.25">
      <c r="A27">
        <v>2906934387</v>
      </c>
      <c r="B27" t="s">
        <v>8</v>
      </c>
      <c r="C27" t="s">
        <v>15</v>
      </c>
      <c r="D27">
        <v>2015</v>
      </c>
      <c r="E27">
        <v>25709</v>
      </c>
      <c r="F27" s="3">
        <v>30000</v>
      </c>
    </row>
    <row r="28" spans="1:6" x14ac:dyDescent="0.25">
      <c r="A28">
        <v>5718003239</v>
      </c>
      <c r="B28" t="s">
        <v>8</v>
      </c>
      <c r="C28" t="s">
        <v>15</v>
      </c>
      <c r="D28">
        <v>2016</v>
      </c>
      <c r="E28">
        <v>39202</v>
      </c>
      <c r="F28" s="3">
        <v>27000</v>
      </c>
    </row>
    <row r="29" spans="1:6" x14ac:dyDescent="0.25">
      <c r="A29">
        <v>4094989639</v>
      </c>
      <c r="B29" t="s">
        <v>8</v>
      </c>
      <c r="C29" t="s">
        <v>15</v>
      </c>
      <c r="D29">
        <v>2017</v>
      </c>
      <c r="E29">
        <v>92048</v>
      </c>
      <c r="F29" s="3">
        <v>22000</v>
      </c>
    </row>
    <row r="30" spans="1:6" x14ac:dyDescent="0.25">
      <c r="A30">
        <v>8019012354</v>
      </c>
      <c r="B30" t="s">
        <v>8</v>
      </c>
      <c r="C30" t="s">
        <v>15</v>
      </c>
      <c r="D30">
        <v>2017</v>
      </c>
      <c r="E30">
        <v>50120</v>
      </c>
      <c r="F30" s="3">
        <v>22000</v>
      </c>
    </row>
    <row r="31" spans="1:6" x14ac:dyDescent="0.25">
      <c r="A31">
        <v>4700777743</v>
      </c>
      <c r="B31" t="s">
        <v>8</v>
      </c>
      <c r="C31" t="s">
        <v>15</v>
      </c>
      <c r="D31">
        <v>2017</v>
      </c>
      <c r="E31">
        <v>44667</v>
      </c>
      <c r="F31" s="3">
        <v>25000</v>
      </c>
    </row>
    <row r="32" spans="1:6" x14ac:dyDescent="0.25">
      <c r="A32">
        <v>8000086254</v>
      </c>
      <c r="B32" t="s">
        <v>8</v>
      </c>
      <c r="C32" t="s">
        <v>15</v>
      </c>
      <c r="D32">
        <v>2017</v>
      </c>
      <c r="E32">
        <v>28681</v>
      </c>
      <c r="F32" s="3">
        <v>30000</v>
      </c>
    </row>
    <row r="33" spans="1:6" x14ac:dyDescent="0.25">
      <c r="A33">
        <v>7397531553</v>
      </c>
      <c r="B33" t="s">
        <v>8</v>
      </c>
      <c r="C33" t="s">
        <v>15</v>
      </c>
      <c r="D33">
        <v>2018</v>
      </c>
      <c r="E33">
        <v>36000</v>
      </c>
      <c r="F33" s="3">
        <v>27000</v>
      </c>
    </row>
    <row r="34" spans="1:6" x14ac:dyDescent="0.25">
      <c r="A34">
        <v>1328395941</v>
      </c>
      <c r="B34" t="s">
        <v>7</v>
      </c>
      <c r="C34" t="s">
        <v>13</v>
      </c>
      <c r="D34">
        <v>2002</v>
      </c>
      <c r="E34">
        <v>48868</v>
      </c>
      <c r="F34" s="3">
        <v>25000</v>
      </c>
    </row>
    <row r="35" spans="1:6" x14ac:dyDescent="0.25">
      <c r="A35">
        <v>1563229851</v>
      </c>
      <c r="B35" t="s">
        <v>7</v>
      </c>
      <c r="C35" t="s">
        <v>13</v>
      </c>
      <c r="D35">
        <v>2002</v>
      </c>
      <c r="E35">
        <v>13764</v>
      </c>
      <c r="F35" s="3">
        <v>34000</v>
      </c>
    </row>
    <row r="36" spans="1:6" x14ac:dyDescent="0.25">
      <c r="A36">
        <v>4913951544</v>
      </c>
      <c r="B36" t="s">
        <v>7</v>
      </c>
      <c r="C36" t="s">
        <v>13</v>
      </c>
      <c r="D36">
        <v>2003</v>
      </c>
      <c r="E36">
        <v>40380</v>
      </c>
      <c r="F36" s="3">
        <v>25000</v>
      </c>
    </row>
    <row r="37" spans="1:6" x14ac:dyDescent="0.25">
      <c r="A37">
        <v>1360867906</v>
      </c>
      <c r="B37" t="s">
        <v>7</v>
      </c>
      <c r="C37" t="s">
        <v>13</v>
      </c>
      <c r="D37">
        <v>2004</v>
      </c>
      <c r="E37">
        <v>70797</v>
      </c>
      <c r="F37" s="3">
        <v>22000</v>
      </c>
    </row>
    <row r="38" spans="1:6" x14ac:dyDescent="0.25">
      <c r="A38">
        <v>1409363873</v>
      </c>
      <c r="B38" t="s">
        <v>7</v>
      </c>
      <c r="C38" t="s">
        <v>13</v>
      </c>
      <c r="D38">
        <v>2004</v>
      </c>
      <c r="E38">
        <v>80047</v>
      </c>
      <c r="F38" s="3">
        <v>22000</v>
      </c>
    </row>
    <row r="39" spans="1:6" x14ac:dyDescent="0.25">
      <c r="A39">
        <v>7433901231</v>
      </c>
      <c r="B39" t="s">
        <v>7</v>
      </c>
      <c r="C39" t="s">
        <v>13</v>
      </c>
      <c r="D39">
        <v>2010</v>
      </c>
      <c r="E39">
        <v>37085</v>
      </c>
      <c r="F39" s="3">
        <v>27000</v>
      </c>
    </row>
    <row r="40" spans="1:6" x14ac:dyDescent="0.25">
      <c r="A40">
        <v>7541058788</v>
      </c>
      <c r="B40" t="s">
        <v>7</v>
      </c>
      <c r="C40" t="s">
        <v>13</v>
      </c>
      <c r="D40">
        <v>2011</v>
      </c>
      <c r="E40">
        <v>77099</v>
      </c>
      <c r="F40" s="3">
        <v>22000</v>
      </c>
    </row>
    <row r="41" spans="1:6" x14ac:dyDescent="0.25">
      <c r="A41">
        <v>8281760371</v>
      </c>
      <c r="B41" t="s">
        <v>7</v>
      </c>
      <c r="C41" t="s">
        <v>13</v>
      </c>
      <c r="D41">
        <v>2012</v>
      </c>
      <c r="E41">
        <v>44985</v>
      </c>
      <c r="F41" s="3">
        <v>25000</v>
      </c>
    </row>
    <row r="42" spans="1:6" x14ac:dyDescent="0.25">
      <c r="A42">
        <v>8054683334</v>
      </c>
      <c r="B42" t="s">
        <v>7</v>
      </c>
      <c r="C42" t="s">
        <v>13</v>
      </c>
      <c r="D42">
        <v>2012</v>
      </c>
      <c r="E42">
        <v>36934</v>
      </c>
      <c r="F42" s="3">
        <v>27000</v>
      </c>
    </row>
    <row r="43" spans="1:6" x14ac:dyDescent="0.25">
      <c r="A43">
        <v>2747847524</v>
      </c>
      <c r="B43" t="s">
        <v>7</v>
      </c>
      <c r="C43" t="s">
        <v>13</v>
      </c>
      <c r="D43">
        <v>2014</v>
      </c>
      <c r="E43">
        <v>50650</v>
      </c>
      <c r="F43" s="3">
        <v>22000</v>
      </c>
    </row>
    <row r="44" spans="1:6" x14ac:dyDescent="0.25">
      <c r="A44">
        <v>7092958553</v>
      </c>
      <c r="B44" t="s">
        <v>7</v>
      </c>
      <c r="C44" t="s">
        <v>13</v>
      </c>
      <c r="D44">
        <v>2014</v>
      </c>
      <c r="E44">
        <v>11654</v>
      </c>
      <c r="F44" s="3">
        <v>34000</v>
      </c>
    </row>
    <row r="45" spans="1:6" x14ac:dyDescent="0.25">
      <c r="A45">
        <v>3814357405</v>
      </c>
      <c r="B45" t="s">
        <v>7</v>
      </c>
      <c r="C45" t="s">
        <v>13</v>
      </c>
      <c r="D45">
        <v>2016</v>
      </c>
      <c r="E45">
        <v>54060</v>
      </c>
      <c r="F45" s="3">
        <v>22000</v>
      </c>
    </row>
    <row r="46" spans="1:6" x14ac:dyDescent="0.25">
      <c r="A46">
        <v>6729292004</v>
      </c>
      <c r="B46" t="s">
        <v>6</v>
      </c>
      <c r="C46" t="s">
        <v>14</v>
      </c>
      <c r="D46">
        <v>2001</v>
      </c>
      <c r="E46">
        <v>63166</v>
      </c>
      <c r="F46" s="3">
        <v>22000</v>
      </c>
    </row>
    <row r="47" spans="1:6" x14ac:dyDescent="0.25">
      <c r="A47">
        <v>9027521957</v>
      </c>
      <c r="B47" t="s">
        <v>6</v>
      </c>
      <c r="C47" t="s">
        <v>14</v>
      </c>
      <c r="D47">
        <v>2002</v>
      </c>
      <c r="E47">
        <v>90009</v>
      </c>
      <c r="F47" s="3">
        <v>22000</v>
      </c>
    </row>
    <row r="48" spans="1:6" x14ac:dyDescent="0.25">
      <c r="A48">
        <v>7596630806</v>
      </c>
      <c r="B48" t="s">
        <v>6</v>
      </c>
      <c r="C48" t="s">
        <v>14</v>
      </c>
      <c r="D48">
        <v>2003</v>
      </c>
      <c r="E48">
        <v>81699</v>
      </c>
      <c r="F48" s="3">
        <v>22000</v>
      </c>
    </row>
    <row r="49" spans="1:6" x14ac:dyDescent="0.25">
      <c r="A49">
        <v>8163497575</v>
      </c>
      <c r="B49" t="s">
        <v>6</v>
      </c>
      <c r="C49" t="s">
        <v>14</v>
      </c>
      <c r="D49">
        <v>2004</v>
      </c>
      <c r="E49">
        <v>91310</v>
      </c>
      <c r="F49" s="3">
        <v>22000</v>
      </c>
    </row>
    <row r="50" spans="1:6" x14ac:dyDescent="0.25">
      <c r="A50">
        <v>9885757629</v>
      </c>
      <c r="B50" t="s">
        <v>6</v>
      </c>
      <c r="C50" t="s">
        <v>14</v>
      </c>
      <c r="D50">
        <v>2004</v>
      </c>
      <c r="E50">
        <v>19686</v>
      </c>
      <c r="F50" s="3">
        <v>34000</v>
      </c>
    </row>
    <row r="51" spans="1:6" x14ac:dyDescent="0.25">
      <c r="A51">
        <v>4942016124</v>
      </c>
      <c r="B51" t="s">
        <v>6</v>
      </c>
      <c r="C51" t="s">
        <v>14</v>
      </c>
      <c r="D51">
        <v>2006</v>
      </c>
      <c r="E51">
        <v>63737</v>
      </c>
      <c r="F51" s="3">
        <v>22000</v>
      </c>
    </row>
    <row r="52" spans="1:6" x14ac:dyDescent="0.25">
      <c r="A52">
        <v>3345743062</v>
      </c>
      <c r="B52" t="s">
        <v>6</v>
      </c>
      <c r="C52" t="s">
        <v>14</v>
      </c>
      <c r="D52">
        <v>2007</v>
      </c>
      <c r="E52">
        <v>31562</v>
      </c>
      <c r="F52" s="3">
        <v>27000</v>
      </c>
    </row>
    <row r="53" spans="1:6" x14ac:dyDescent="0.25">
      <c r="A53">
        <v>4174658862</v>
      </c>
      <c r="B53" t="s">
        <v>6</v>
      </c>
      <c r="C53" t="s">
        <v>14</v>
      </c>
      <c r="D53">
        <v>2009</v>
      </c>
      <c r="E53">
        <v>54406</v>
      </c>
      <c r="F53" s="3">
        <v>22000</v>
      </c>
    </row>
    <row r="54" spans="1:6" x14ac:dyDescent="0.25">
      <c r="A54">
        <v>3860813150</v>
      </c>
      <c r="B54" t="s">
        <v>6</v>
      </c>
      <c r="C54" t="s">
        <v>14</v>
      </c>
      <c r="D54">
        <v>2009</v>
      </c>
      <c r="E54">
        <v>14095</v>
      </c>
      <c r="F54" s="3">
        <v>34000</v>
      </c>
    </row>
    <row r="55" spans="1:6" x14ac:dyDescent="0.25">
      <c r="A55">
        <v>1218797573</v>
      </c>
      <c r="B55" t="s">
        <v>6</v>
      </c>
      <c r="C55" t="s">
        <v>14</v>
      </c>
      <c r="D55">
        <v>2010</v>
      </c>
      <c r="E55">
        <v>11098</v>
      </c>
      <c r="F55" s="3">
        <v>34000</v>
      </c>
    </row>
    <row r="56" spans="1:6" x14ac:dyDescent="0.25">
      <c r="A56">
        <v>8251440185</v>
      </c>
      <c r="B56" t="s">
        <v>6</v>
      </c>
      <c r="C56" t="s">
        <v>14</v>
      </c>
      <c r="D56">
        <v>2011</v>
      </c>
      <c r="E56">
        <v>76254</v>
      </c>
      <c r="F56" s="3">
        <v>22000</v>
      </c>
    </row>
    <row r="57" spans="1:6" x14ac:dyDescent="0.25">
      <c r="A57">
        <v>5322014014</v>
      </c>
      <c r="B57" t="s">
        <v>6</v>
      </c>
      <c r="C57" t="s">
        <v>14</v>
      </c>
      <c r="D57">
        <v>2011</v>
      </c>
      <c r="E57">
        <v>46216</v>
      </c>
      <c r="F57" s="3">
        <v>25000</v>
      </c>
    </row>
    <row r="58" spans="1:6" x14ac:dyDescent="0.25">
      <c r="A58">
        <v>9305933928</v>
      </c>
      <c r="B58" t="s">
        <v>6</v>
      </c>
      <c r="C58" t="s">
        <v>14</v>
      </c>
      <c r="D58">
        <v>2011</v>
      </c>
      <c r="E58">
        <v>40807</v>
      </c>
      <c r="F58" s="3">
        <v>25000</v>
      </c>
    </row>
    <row r="59" spans="1:6" x14ac:dyDescent="0.25">
      <c r="A59">
        <v>5463769134</v>
      </c>
      <c r="B59" t="s">
        <v>6</v>
      </c>
      <c r="C59" t="s">
        <v>14</v>
      </c>
      <c r="D59">
        <v>2012</v>
      </c>
      <c r="E59">
        <v>99161</v>
      </c>
      <c r="F59" s="3">
        <v>22000</v>
      </c>
    </row>
    <row r="60" spans="1:6" x14ac:dyDescent="0.25">
      <c r="A60">
        <v>9650039042</v>
      </c>
      <c r="B60" t="s">
        <v>6</v>
      </c>
      <c r="C60" t="s">
        <v>14</v>
      </c>
      <c r="D60">
        <v>2012</v>
      </c>
      <c r="E60">
        <v>28541</v>
      </c>
      <c r="F60" s="3">
        <v>30000</v>
      </c>
    </row>
    <row r="61" spans="1:6" x14ac:dyDescent="0.25">
      <c r="A61">
        <v>2482451414</v>
      </c>
      <c r="B61" t="s">
        <v>6</v>
      </c>
      <c r="C61" t="s">
        <v>14</v>
      </c>
      <c r="D61">
        <v>2014</v>
      </c>
      <c r="E61">
        <v>83281</v>
      </c>
      <c r="F61" s="3">
        <v>22000</v>
      </c>
    </row>
    <row r="62" spans="1:6" x14ac:dyDescent="0.25">
      <c r="A62">
        <v>3695501103</v>
      </c>
      <c r="B62" t="s">
        <v>6</v>
      </c>
      <c r="C62" t="s">
        <v>14</v>
      </c>
      <c r="D62">
        <v>2015</v>
      </c>
      <c r="E62">
        <v>99021</v>
      </c>
      <c r="F62" s="3">
        <v>22000</v>
      </c>
    </row>
    <row r="63" spans="1:6" x14ac:dyDescent="0.25">
      <c r="A63">
        <v>5726149503</v>
      </c>
      <c r="B63" t="s">
        <v>6</v>
      </c>
      <c r="C63" t="s">
        <v>14</v>
      </c>
      <c r="D63">
        <v>2015</v>
      </c>
      <c r="E63">
        <v>6971</v>
      </c>
      <c r="F63" s="3">
        <v>40000</v>
      </c>
    </row>
    <row r="64" spans="1:6" x14ac:dyDescent="0.25">
      <c r="A64">
        <v>7377188604</v>
      </c>
      <c r="B64" t="s">
        <v>6</v>
      </c>
      <c r="C64" t="s">
        <v>14</v>
      </c>
      <c r="D64">
        <v>2016</v>
      </c>
      <c r="E64">
        <v>52774</v>
      </c>
      <c r="F64" s="3">
        <v>22000</v>
      </c>
    </row>
    <row r="65" spans="1:6" x14ac:dyDescent="0.25">
      <c r="A65">
        <v>6556316751</v>
      </c>
      <c r="B65" t="s">
        <v>6</v>
      </c>
      <c r="C65" t="s">
        <v>14</v>
      </c>
      <c r="D65">
        <v>2016</v>
      </c>
      <c r="E65">
        <v>58076</v>
      </c>
      <c r="F65" s="3">
        <v>22000</v>
      </c>
    </row>
    <row r="66" spans="1:6" x14ac:dyDescent="0.25">
      <c r="A66">
        <v>8357455137</v>
      </c>
      <c r="B66" t="s">
        <v>6</v>
      </c>
      <c r="C66" t="s">
        <v>14</v>
      </c>
      <c r="D66">
        <v>2016</v>
      </c>
      <c r="E66">
        <v>17398</v>
      </c>
      <c r="F66" s="3">
        <v>34000</v>
      </c>
    </row>
    <row r="67" spans="1:6" x14ac:dyDescent="0.25">
      <c r="A67">
        <v>4820173885</v>
      </c>
      <c r="B67" t="s">
        <v>6</v>
      </c>
      <c r="C67" t="s">
        <v>14</v>
      </c>
      <c r="D67">
        <v>2016</v>
      </c>
      <c r="E67">
        <v>6921</v>
      </c>
      <c r="F67" s="3">
        <v>40000</v>
      </c>
    </row>
    <row r="68" spans="1:6" x14ac:dyDescent="0.25">
      <c r="A68">
        <v>5095450285</v>
      </c>
      <c r="B68" t="s">
        <v>6</v>
      </c>
      <c r="C68" t="s">
        <v>14</v>
      </c>
      <c r="D68">
        <v>2018</v>
      </c>
      <c r="E68">
        <v>70078</v>
      </c>
      <c r="F68" s="3">
        <v>22000</v>
      </c>
    </row>
    <row r="69" spans="1:6" x14ac:dyDescent="0.25">
      <c r="A69">
        <v>5293323010</v>
      </c>
      <c r="B69" t="s">
        <v>9</v>
      </c>
      <c r="C69" t="s">
        <v>12</v>
      </c>
      <c r="D69">
        <v>2001</v>
      </c>
      <c r="E69">
        <v>30840</v>
      </c>
      <c r="F69" s="3">
        <v>27000</v>
      </c>
    </row>
    <row r="70" spans="1:6" x14ac:dyDescent="0.25">
      <c r="A70">
        <v>6891374035</v>
      </c>
      <c r="B70" t="s">
        <v>9</v>
      </c>
      <c r="C70" t="s">
        <v>12</v>
      </c>
      <c r="D70">
        <v>2003</v>
      </c>
      <c r="E70">
        <v>75313</v>
      </c>
      <c r="F70" s="3">
        <v>22000</v>
      </c>
    </row>
    <row r="71" spans="1:6" x14ac:dyDescent="0.25">
      <c r="A71">
        <v>3867060534</v>
      </c>
      <c r="B71" t="s">
        <v>9</v>
      </c>
      <c r="C71" t="s">
        <v>12</v>
      </c>
      <c r="D71">
        <v>2003</v>
      </c>
      <c r="E71">
        <v>52586</v>
      </c>
      <c r="F71" s="3">
        <v>22000</v>
      </c>
    </row>
    <row r="72" spans="1:6" x14ac:dyDescent="0.25">
      <c r="A72">
        <v>3578026701</v>
      </c>
      <c r="B72" t="s">
        <v>9</v>
      </c>
      <c r="C72" t="s">
        <v>12</v>
      </c>
      <c r="D72">
        <v>2003</v>
      </c>
      <c r="E72">
        <v>34825</v>
      </c>
      <c r="F72" s="3">
        <v>27000</v>
      </c>
    </row>
    <row r="73" spans="1:6" x14ac:dyDescent="0.25">
      <c r="A73">
        <v>8279091856</v>
      </c>
      <c r="B73" t="s">
        <v>9</v>
      </c>
      <c r="C73" t="s">
        <v>12</v>
      </c>
      <c r="D73">
        <v>2003</v>
      </c>
      <c r="E73">
        <v>4129</v>
      </c>
      <c r="F73" s="3">
        <v>40000</v>
      </c>
    </row>
    <row r="74" spans="1:6" x14ac:dyDescent="0.25">
      <c r="A74">
        <v>7200319445</v>
      </c>
      <c r="B74" t="s">
        <v>9</v>
      </c>
      <c r="C74" t="s">
        <v>12</v>
      </c>
      <c r="D74">
        <v>2005</v>
      </c>
      <c r="E74">
        <v>23147</v>
      </c>
      <c r="F74" s="3">
        <v>30000</v>
      </c>
    </row>
    <row r="75" spans="1:6" x14ac:dyDescent="0.25">
      <c r="A75">
        <v>8156049535</v>
      </c>
      <c r="B75" t="s">
        <v>9</v>
      </c>
      <c r="C75" t="s">
        <v>12</v>
      </c>
      <c r="D75">
        <v>2005</v>
      </c>
      <c r="E75">
        <v>3997</v>
      </c>
      <c r="F75" s="3">
        <v>40000</v>
      </c>
    </row>
    <row r="76" spans="1:6" x14ac:dyDescent="0.25">
      <c r="A76">
        <v>6287671745</v>
      </c>
      <c r="B76" t="s">
        <v>9</v>
      </c>
      <c r="C76" t="s">
        <v>12</v>
      </c>
      <c r="D76">
        <v>2007</v>
      </c>
      <c r="E76">
        <v>49295</v>
      </c>
      <c r="F76" s="3">
        <v>25000</v>
      </c>
    </row>
    <row r="77" spans="1:6" x14ac:dyDescent="0.25">
      <c r="A77">
        <v>4730270762</v>
      </c>
      <c r="B77" t="s">
        <v>9</v>
      </c>
      <c r="C77" t="s">
        <v>12</v>
      </c>
      <c r="D77">
        <v>2007</v>
      </c>
      <c r="E77">
        <v>8541</v>
      </c>
      <c r="F77" s="3">
        <v>40000</v>
      </c>
    </row>
    <row r="78" spans="1:6" x14ac:dyDescent="0.25">
      <c r="A78">
        <v>6290615001</v>
      </c>
      <c r="B78" t="s">
        <v>9</v>
      </c>
      <c r="C78" t="s">
        <v>12</v>
      </c>
      <c r="D78">
        <v>2009</v>
      </c>
      <c r="E78">
        <v>96345</v>
      </c>
      <c r="F78" s="3">
        <v>22000</v>
      </c>
    </row>
    <row r="79" spans="1:6" x14ac:dyDescent="0.25">
      <c r="A79">
        <v>3133070112</v>
      </c>
      <c r="B79" t="s">
        <v>9</v>
      </c>
      <c r="C79" t="s">
        <v>12</v>
      </c>
      <c r="D79">
        <v>2009</v>
      </c>
      <c r="E79">
        <v>46323</v>
      </c>
      <c r="F79" s="3">
        <v>25000</v>
      </c>
    </row>
    <row r="80" spans="1:6" x14ac:dyDescent="0.25">
      <c r="A80">
        <v>2406189439</v>
      </c>
      <c r="B80" t="s">
        <v>9</v>
      </c>
      <c r="C80" t="s">
        <v>12</v>
      </c>
      <c r="D80">
        <v>2010</v>
      </c>
      <c r="E80">
        <v>49544</v>
      </c>
      <c r="F80" s="3">
        <v>25000</v>
      </c>
    </row>
    <row r="81" spans="1:6" x14ac:dyDescent="0.25">
      <c r="A81">
        <v>8806645278</v>
      </c>
      <c r="B81" t="s">
        <v>9</v>
      </c>
      <c r="C81" t="s">
        <v>12</v>
      </c>
      <c r="D81">
        <v>2012</v>
      </c>
      <c r="E81">
        <v>76217</v>
      </c>
      <c r="F81" s="3">
        <v>22000</v>
      </c>
    </row>
    <row r="82" spans="1:6" x14ac:dyDescent="0.25">
      <c r="A82">
        <v>5739567111</v>
      </c>
      <c r="B82" t="s">
        <v>9</v>
      </c>
      <c r="C82" t="s">
        <v>12</v>
      </c>
      <c r="D82">
        <v>2013</v>
      </c>
      <c r="E82">
        <v>99041</v>
      </c>
      <c r="F82" s="3">
        <v>22000</v>
      </c>
    </row>
    <row r="83" spans="1:6" x14ac:dyDescent="0.25">
      <c r="A83">
        <v>5161605236</v>
      </c>
      <c r="B83" t="s">
        <v>9</v>
      </c>
      <c r="C83" t="s">
        <v>12</v>
      </c>
      <c r="D83">
        <v>2013</v>
      </c>
      <c r="E83">
        <v>31271</v>
      </c>
      <c r="F83" s="3">
        <v>27000</v>
      </c>
    </row>
    <row r="84" spans="1:6" x14ac:dyDescent="0.25">
      <c r="A84">
        <v>2069016783</v>
      </c>
      <c r="B84" t="s">
        <v>9</v>
      </c>
      <c r="C84" t="s">
        <v>12</v>
      </c>
      <c r="D84">
        <v>2014</v>
      </c>
      <c r="E84">
        <v>34428</v>
      </c>
      <c r="F84" s="3">
        <v>27000</v>
      </c>
    </row>
    <row r="85" spans="1:6" x14ac:dyDescent="0.25">
      <c r="A85">
        <v>8725850239</v>
      </c>
      <c r="B85" t="s">
        <v>9</v>
      </c>
      <c r="C85" t="s">
        <v>12</v>
      </c>
      <c r="D85">
        <v>2016</v>
      </c>
      <c r="E85">
        <v>57432</v>
      </c>
      <c r="F85" s="3">
        <v>22000</v>
      </c>
    </row>
    <row r="86" spans="1:6" x14ac:dyDescent="0.25">
      <c r="A86">
        <v>1531278978</v>
      </c>
      <c r="B86" t="s">
        <v>9</v>
      </c>
      <c r="C86" t="s">
        <v>12</v>
      </c>
      <c r="D86">
        <v>2018</v>
      </c>
      <c r="E86">
        <v>82011</v>
      </c>
      <c r="F86" s="3">
        <v>22000</v>
      </c>
    </row>
    <row r="87" spans="1:6" x14ac:dyDescent="0.25">
      <c r="A87">
        <v>5276867505</v>
      </c>
      <c r="B87" t="s">
        <v>9</v>
      </c>
      <c r="C87" t="s">
        <v>12</v>
      </c>
      <c r="D87">
        <v>2018</v>
      </c>
      <c r="E87">
        <v>39645</v>
      </c>
      <c r="F87" s="3">
        <v>27000</v>
      </c>
    </row>
    <row r="88" spans="1:6" x14ac:dyDescent="0.25">
      <c r="A88">
        <v>6393487147</v>
      </c>
      <c r="B88" t="s">
        <v>9</v>
      </c>
      <c r="C88" t="s">
        <v>12</v>
      </c>
      <c r="D88">
        <v>2018</v>
      </c>
      <c r="E88">
        <v>26609</v>
      </c>
      <c r="F88" s="3">
        <v>30000</v>
      </c>
    </row>
    <row r="89" spans="1:6" x14ac:dyDescent="0.25">
      <c r="A89">
        <v>1532392596</v>
      </c>
      <c r="B89" t="s">
        <v>9</v>
      </c>
      <c r="C89" t="s">
        <v>12</v>
      </c>
      <c r="D89">
        <v>2018</v>
      </c>
      <c r="E89">
        <v>3308</v>
      </c>
      <c r="F89" s="3">
        <v>40000</v>
      </c>
    </row>
    <row r="90" spans="1:6" x14ac:dyDescent="0.25">
      <c r="A90">
        <v>9356019403</v>
      </c>
      <c r="B90" t="s">
        <v>10</v>
      </c>
      <c r="C90" t="s">
        <v>11</v>
      </c>
      <c r="D90">
        <v>2000</v>
      </c>
      <c r="E90">
        <v>96905</v>
      </c>
      <c r="F90" s="3">
        <v>22000</v>
      </c>
    </row>
    <row r="91" spans="1:6" x14ac:dyDescent="0.25">
      <c r="A91">
        <v>1213463078</v>
      </c>
      <c r="B91" t="s">
        <v>10</v>
      </c>
      <c r="C91" t="s">
        <v>11</v>
      </c>
      <c r="D91">
        <v>2000</v>
      </c>
      <c r="E91">
        <v>93430</v>
      </c>
      <c r="F91" s="3">
        <v>22000</v>
      </c>
    </row>
    <row r="92" spans="1:6" x14ac:dyDescent="0.25">
      <c r="A92">
        <v>6015917869</v>
      </c>
      <c r="B92" t="s">
        <v>10</v>
      </c>
      <c r="C92" t="s">
        <v>11</v>
      </c>
      <c r="D92">
        <v>2001</v>
      </c>
      <c r="E92">
        <v>87698</v>
      </c>
      <c r="F92" s="3">
        <v>22000</v>
      </c>
    </row>
    <row r="93" spans="1:6" x14ac:dyDescent="0.25">
      <c r="A93">
        <v>3737821324</v>
      </c>
      <c r="B93" t="s">
        <v>10</v>
      </c>
      <c r="C93" t="s">
        <v>11</v>
      </c>
      <c r="D93">
        <v>2001</v>
      </c>
      <c r="E93">
        <v>35426</v>
      </c>
      <c r="F93" s="3">
        <v>27000</v>
      </c>
    </row>
    <row r="94" spans="1:6" x14ac:dyDescent="0.25">
      <c r="A94">
        <v>2976194513</v>
      </c>
      <c r="B94" t="s">
        <v>10</v>
      </c>
      <c r="C94" t="s">
        <v>11</v>
      </c>
      <c r="D94">
        <v>2003</v>
      </c>
      <c r="E94">
        <v>27493</v>
      </c>
      <c r="F94" s="3">
        <v>30000</v>
      </c>
    </row>
    <row r="95" spans="1:6" x14ac:dyDescent="0.25">
      <c r="A95">
        <v>1344751603</v>
      </c>
      <c r="B95" t="s">
        <v>10</v>
      </c>
      <c r="C95" t="s">
        <v>11</v>
      </c>
      <c r="D95">
        <v>2004</v>
      </c>
      <c r="E95">
        <v>42890</v>
      </c>
      <c r="F95" s="3">
        <v>25000</v>
      </c>
    </row>
    <row r="96" spans="1:6" x14ac:dyDescent="0.25">
      <c r="A96">
        <v>9414505869</v>
      </c>
      <c r="B96" t="s">
        <v>10</v>
      </c>
      <c r="C96" t="s">
        <v>11</v>
      </c>
      <c r="D96">
        <v>2004</v>
      </c>
      <c r="E96">
        <v>21380</v>
      </c>
      <c r="F96" s="3">
        <v>30000</v>
      </c>
    </row>
    <row r="97" spans="1:6" x14ac:dyDescent="0.25">
      <c r="A97">
        <v>1462643171</v>
      </c>
      <c r="B97" t="s">
        <v>10</v>
      </c>
      <c r="C97" t="s">
        <v>11</v>
      </c>
      <c r="D97">
        <v>2006</v>
      </c>
      <c r="E97">
        <v>8887</v>
      </c>
      <c r="F97" s="3">
        <v>40000</v>
      </c>
    </row>
    <row r="98" spans="1:6" x14ac:dyDescent="0.25">
      <c r="A98">
        <v>9537026620</v>
      </c>
      <c r="B98" t="s">
        <v>10</v>
      </c>
      <c r="C98" t="s">
        <v>11</v>
      </c>
      <c r="D98">
        <v>2008</v>
      </c>
      <c r="E98">
        <v>27785</v>
      </c>
      <c r="F98" s="3">
        <v>30000</v>
      </c>
    </row>
    <row r="99" spans="1:6" x14ac:dyDescent="0.25">
      <c r="A99">
        <v>4370047837</v>
      </c>
      <c r="B99" t="s">
        <v>10</v>
      </c>
      <c r="C99" t="s">
        <v>11</v>
      </c>
      <c r="D99">
        <v>2012</v>
      </c>
      <c r="E99">
        <v>38800</v>
      </c>
      <c r="F99" s="3">
        <v>27000</v>
      </c>
    </row>
    <row r="100" spans="1:6" x14ac:dyDescent="0.25">
      <c r="A100">
        <v>6851036813</v>
      </c>
      <c r="B100" t="s">
        <v>10</v>
      </c>
      <c r="C100" t="s">
        <v>11</v>
      </c>
      <c r="D100">
        <v>2013</v>
      </c>
      <c r="E100">
        <v>79226</v>
      </c>
      <c r="F100" s="3">
        <v>22000</v>
      </c>
    </row>
    <row r="101" spans="1:6" x14ac:dyDescent="0.25">
      <c r="A101">
        <v>5122993766</v>
      </c>
      <c r="B101" t="s">
        <v>10</v>
      </c>
      <c r="C101" t="s">
        <v>11</v>
      </c>
      <c r="D101">
        <v>2014</v>
      </c>
      <c r="E101">
        <v>84930</v>
      </c>
      <c r="F101" s="3">
        <v>22000</v>
      </c>
    </row>
  </sheetData>
  <pageMargins left="1" right="1" top="1" bottom="1" header="0.5" footer="0.5"/>
  <pageSetup orientation="landscape" r:id="rId1"/>
  <headerFooter>
    <oddHeader>&amp;Lname&amp;Ce04c1AutoSales&amp;R&amp;F</oddHeader>
  </headerFooter>
  <rowBreaks count="4" manualBreakCount="4">
    <brk id="33" max="16383" man="1"/>
    <brk id="45" max="16383" man="1"/>
    <brk id="68" max="16383" man="1"/>
    <brk id="89" max="16383" man="1"/>
  </rowBreak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view="pageLayout" zoomScaleNormal="100" workbookViewId="0">
      <selection activeCell="F13" sqref="F13"/>
    </sheetView>
  </sheetViews>
  <sheetFormatPr defaultRowHeight="15" x14ac:dyDescent="0.25"/>
  <cols>
    <col min="1" max="1" width="11" bestFit="1" customWidth="1"/>
    <col min="2" max="2" width="11.42578125" customWidth="1"/>
    <col min="3" max="3" width="14" customWidth="1"/>
    <col min="4" max="4" width="12.5703125" bestFit="1" customWidth="1"/>
    <col min="5" max="5" width="16.28515625" style="6" bestFit="1" customWidth="1"/>
    <col min="8" max="8" width="10.7109375" bestFit="1" customWidth="1"/>
  </cols>
  <sheetData>
    <row r="1" spans="1:10" x14ac:dyDescent="0.25">
      <c r="A1" t="s">
        <v>0</v>
      </c>
      <c r="B1" t="s">
        <v>17</v>
      </c>
      <c r="C1" t="s">
        <v>4</v>
      </c>
      <c r="D1" t="s">
        <v>5</v>
      </c>
      <c r="E1" s="6" t="s">
        <v>18</v>
      </c>
    </row>
    <row r="2" spans="1:10" x14ac:dyDescent="0.25">
      <c r="A2">
        <v>2906934387</v>
      </c>
      <c r="B2" s="1">
        <v>43177</v>
      </c>
      <c r="C2" s="3">
        <v>30000</v>
      </c>
      <c r="D2" s="5">
        <v>30000</v>
      </c>
      <c r="E2" s="6">
        <f>(Sales[[#This Row],[Sticker Price]]/Sales[[#This Row],[Sale Price]])</f>
        <v>1</v>
      </c>
      <c r="H2" s="2"/>
    </row>
    <row r="3" spans="1:10" x14ac:dyDescent="0.25">
      <c r="A3">
        <v>6393487147</v>
      </c>
      <c r="B3" s="1">
        <v>43370</v>
      </c>
      <c r="C3" s="3">
        <v>30000</v>
      </c>
      <c r="D3" s="5">
        <v>27000</v>
      </c>
      <c r="E3" s="6">
        <f>(Sales[[#This Row],[Sticker Price]]/Sales[[#This Row],[Sale Price]])</f>
        <v>1.1111111111111112</v>
      </c>
      <c r="H3" s="2"/>
      <c r="J3" s="4"/>
    </row>
    <row r="4" spans="1:10" x14ac:dyDescent="0.25">
      <c r="A4">
        <v>9356019403</v>
      </c>
      <c r="B4" s="1">
        <v>43303</v>
      </c>
      <c r="C4" s="3">
        <v>22000</v>
      </c>
      <c r="D4" s="5">
        <v>13200</v>
      </c>
      <c r="E4" s="6">
        <f>(Sales[[#This Row],[Sticker Price]]/Sales[[#This Row],[Sale Price]])</f>
        <v>1.6666666666666667</v>
      </c>
      <c r="J4" s="4"/>
    </row>
    <row r="5" spans="1:10" x14ac:dyDescent="0.25">
      <c r="A5">
        <v>8000086254</v>
      </c>
      <c r="B5" s="1">
        <v>43282</v>
      </c>
      <c r="C5" s="3">
        <v>30000</v>
      </c>
      <c r="D5" s="5">
        <v>27000</v>
      </c>
      <c r="E5" s="6">
        <f>(Sales[[#This Row],[Sticker Price]]/Sales[[#This Row],[Sale Price]])</f>
        <v>1.1111111111111112</v>
      </c>
      <c r="J5" s="4"/>
    </row>
    <row r="6" spans="1:10" x14ac:dyDescent="0.25">
      <c r="A6">
        <v>9340076442</v>
      </c>
      <c r="B6" s="1">
        <v>43465</v>
      </c>
      <c r="C6" s="3">
        <v>34000</v>
      </c>
      <c r="D6" s="5">
        <v>27200</v>
      </c>
      <c r="E6" s="6">
        <f>(Sales[[#This Row],[Sticker Price]]/Sales[[#This Row],[Sale Price]])</f>
        <v>1.25</v>
      </c>
      <c r="J6" s="4"/>
    </row>
    <row r="7" spans="1:10" x14ac:dyDescent="0.25">
      <c r="A7">
        <v>7433901231</v>
      </c>
      <c r="B7" s="1">
        <v>43211</v>
      </c>
      <c r="C7" s="3">
        <v>27000</v>
      </c>
      <c r="D7" s="5">
        <v>16200</v>
      </c>
      <c r="E7" s="6">
        <f>(Sales[[#This Row],[Sticker Price]]/Sales[[#This Row],[Sale Price]])</f>
        <v>1.6666666666666667</v>
      </c>
      <c r="J7" s="4"/>
    </row>
    <row r="8" spans="1:10" x14ac:dyDescent="0.25">
      <c r="A8">
        <v>1328395941</v>
      </c>
      <c r="B8" s="1">
        <v>43131</v>
      </c>
      <c r="C8" s="3">
        <v>25000</v>
      </c>
      <c r="D8" s="5">
        <v>17500</v>
      </c>
      <c r="E8" s="6">
        <f>(Sales[[#This Row],[Sticker Price]]/Sales[[#This Row],[Sale Price]])</f>
        <v>1.4285714285714286</v>
      </c>
    </row>
    <row r="9" spans="1:10" x14ac:dyDescent="0.25">
      <c r="A9">
        <v>8137529693</v>
      </c>
      <c r="B9" s="1">
        <v>43163</v>
      </c>
      <c r="C9" s="3">
        <v>22000</v>
      </c>
      <c r="D9" s="5">
        <v>19800</v>
      </c>
      <c r="E9" s="6">
        <f>(Sales[[#This Row],[Sticker Price]]/Sales[[#This Row],[Sale Price]])</f>
        <v>1.1111111111111112</v>
      </c>
    </row>
    <row r="10" spans="1:10" x14ac:dyDescent="0.25">
      <c r="A10">
        <v>9650039042</v>
      </c>
      <c r="B10" s="1">
        <v>43389</v>
      </c>
      <c r="C10" s="3">
        <v>30000</v>
      </c>
      <c r="D10" s="5">
        <v>27000</v>
      </c>
      <c r="E10" s="6">
        <f>(Sales[[#This Row],[Sticker Price]]/Sales[[#This Row],[Sale Price]])</f>
        <v>1.1111111111111112</v>
      </c>
    </row>
    <row r="11" spans="1:10" x14ac:dyDescent="0.25">
      <c r="A11">
        <v>1344751603</v>
      </c>
      <c r="B11" s="1">
        <v>43208</v>
      </c>
      <c r="C11" s="3">
        <v>25000</v>
      </c>
      <c r="D11" s="5">
        <v>25000</v>
      </c>
      <c r="E11" s="6">
        <f>(Sales[[#This Row],[Sticker Price]]/Sales[[#This Row],[Sale Price]])</f>
        <v>1</v>
      </c>
    </row>
    <row r="12" spans="1:10" x14ac:dyDescent="0.25">
      <c r="A12">
        <v>3732185591</v>
      </c>
      <c r="B12" s="1">
        <v>43266</v>
      </c>
      <c r="C12" s="3">
        <v>27000</v>
      </c>
      <c r="D12" s="5">
        <v>18900</v>
      </c>
      <c r="E12" s="6">
        <f>(Sales[[#This Row],[Sticker Price]]/Sales[[#This Row],[Sale Price]])</f>
        <v>1.4285714285714286</v>
      </c>
    </row>
    <row r="13" spans="1:10" x14ac:dyDescent="0.25">
      <c r="A13">
        <v>8251440185</v>
      </c>
      <c r="B13" s="1">
        <v>43180</v>
      </c>
      <c r="C13" s="3">
        <v>22000</v>
      </c>
      <c r="D13" s="5">
        <v>19800</v>
      </c>
      <c r="E13" s="6">
        <f>(Sales[[#This Row],[Sticker Price]]/Sales[[#This Row],[Sale Price]])</f>
        <v>1.1111111111111112</v>
      </c>
    </row>
    <row r="14" spans="1:10" x14ac:dyDescent="0.25">
      <c r="A14">
        <v>9414505869</v>
      </c>
      <c r="B14" s="1">
        <v>43318</v>
      </c>
      <c r="C14" s="3">
        <v>30000</v>
      </c>
      <c r="D14" s="5">
        <v>30000</v>
      </c>
      <c r="E14" s="6">
        <f>(Sales[[#This Row],[Sticker Price]]/Sales[[#This Row],[Sale Price]])</f>
        <v>1</v>
      </c>
    </row>
    <row r="15" spans="1:10" x14ac:dyDescent="0.25">
      <c r="A15">
        <v>4942016124</v>
      </c>
      <c r="B15" s="1">
        <v>43303</v>
      </c>
      <c r="C15" s="3">
        <v>22000</v>
      </c>
      <c r="D15" s="5">
        <v>15399.999999999998</v>
      </c>
      <c r="E15" s="6">
        <f>(Sales[[#This Row],[Sticker Price]]/Sales[[#This Row],[Sale Price]])</f>
        <v>1.4285714285714288</v>
      </c>
    </row>
    <row r="16" spans="1:10" x14ac:dyDescent="0.25">
      <c r="A16">
        <v>4094989639</v>
      </c>
      <c r="B16" s="1">
        <v>43363</v>
      </c>
      <c r="C16" s="3">
        <v>22000</v>
      </c>
      <c r="D16" s="5">
        <v>13200</v>
      </c>
      <c r="E16" s="6">
        <f>(Sales[[#This Row],[Sticker Price]]/Sales[[#This Row],[Sale Price]])</f>
        <v>1.6666666666666667</v>
      </c>
    </row>
    <row r="17" spans="1:5" x14ac:dyDescent="0.25">
      <c r="A17">
        <v>4700777743</v>
      </c>
      <c r="B17" s="1">
        <v>43201</v>
      </c>
      <c r="C17" s="3">
        <v>25000</v>
      </c>
      <c r="D17" s="5">
        <v>22500</v>
      </c>
      <c r="E17" s="6">
        <f>(Sales[[#This Row],[Sticker Price]]/Sales[[#This Row],[Sale Price]])</f>
        <v>1.1111111111111112</v>
      </c>
    </row>
    <row r="18" spans="1:5" x14ac:dyDescent="0.25">
      <c r="A18">
        <v>1380128961</v>
      </c>
      <c r="B18" s="1">
        <v>43106</v>
      </c>
      <c r="C18" s="3">
        <v>34000</v>
      </c>
      <c r="D18" s="5">
        <v>20400</v>
      </c>
      <c r="E18" s="6">
        <f>(Sales[[#This Row],[Sticker Price]]/Sales[[#This Row],[Sale Price]])</f>
        <v>1.6666666666666667</v>
      </c>
    </row>
    <row r="19" spans="1:5" x14ac:dyDescent="0.25">
      <c r="A19">
        <v>3860813150</v>
      </c>
      <c r="B19" s="1">
        <v>43451</v>
      </c>
      <c r="C19" s="3">
        <v>34000</v>
      </c>
      <c r="D19" s="5">
        <v>30600</v>
      </c>
      <c r="E19" s="6">
        <f>(Sales[[#This Row],[Sticker Price]]/Sales[[#This Row],[Sale Price]])</f>
        <v>1.1111111111111112</v>
      </c>
    </row>
    <row r="20" spans="1:5" x14ac:dyDescent="0.25">
      <c r="A20">
        <v>2069016783</v>
      </c>
      <c r="B20" s="1">
        <v>43315</v>
      </c>
      <c r="C20" s="3">
        <v>27000</v>
      </c>
      <c r="D20" s="5">
        <v>27000</v>
      </c>
      <c r="E20" s="6">
        <f>(Sales[[#This Row],[Sticker Price]]/Sales[[#This Row],[Sale Price]])</f>
        <v>1</v>
      </c>
    </row>
    <row r="21" spans="1:5" x14ac:dyDescent="0.25">
      <c r="A21">
        <v>2488607421</v>
      </c>
      <c r="B21" s="1">
        <v>43180</v>
      </c>
      <c r="C21" s="3">
        <v>22000</v>
      </c>
      <c r="D21" s="5">
        <v>19800</v>
      </c>
      <c r="E21" s="6">
        <f>(Sales[[#This Row],[Sticker Price]]/Sales[[#This Row],[Sale Price]])</f>
        <v>1.1111111111111112</v>
      </c>
    </row>
    <row r="22" spans="1:5" x14ac:dyDescent="0.25">
      <c r="A22">
        <v>7541058788</v>
      </c>
      <c r="B22" s="1">
        <v>43252</v>
      </c>
      <c r="C22" s="3">
        <v>22000</v>
      </c>
      <c r="D22" s="5">
        <v>17600</v>
      </c>
      <c r="E22" s="6">
        <f>(Sales[[#This Row],[Sticker Price]]/Sales[[#This Row],[Sale Price]])</f>
        <v>1.25</v>
      </c>
    </row>
    <row r="23" spans="1:5" x14ac:dyDescent="0.25">
      <c r="A23">
        <v>3345743062</v>
      </c>
      <c r="B23" s="1">
        <v>43382</v>
      </c>
      <c r="C23" s="3">
        <v>27000</v>
      </c>
      <c r="D23" s="5">
        <v>21600</v>
      </c>
      <c r="E23" s="6">
        <f>(Sales[[#This Row],[Sticker Price]]/Sales[[#This Row],[Sale Price]])</f>
        <v>1.25</v>
      </c>
    </row>
    <row r="24" spans="1:5" x14ac:dyDescent="0.25">
      <c r="A24">
        <v>1889854267</v>
      </c>
      <c r="B24" s="1">
        <v>43125</v>
      </c>
      <c r="C24" s="3">
        <v>34000</v>
      </c>
      <c r="D24" s="5">
        <v>27200</v>
      </c>
      <c r="E24" s="6">
        <f>(Sales[[#This Row],[Sticker Price]]/Sales[[#This Row],[Sale Price]])</f>
        <v>1.25</v>
      </c>
    </row>
    <row r="25" spans="1:5" x14ac:dyDescent="0.25">
      <c r="A25">
        <v>8131908841</v>
      </c>
      <c r="B25" s="1">
        <v>43408</v>
      </c>
      <c r="C25" s="3">
        <v>34000</v>
      </c>
      <c r="D25" s="5">
        <v>23800</v>
      </c>
      <c r="E25" s="6">
        <f>(Sales[[#This Row],[Sticker Price]]/Sales[[#This Row],[Sale Price]])</f>
        <v>1.4285714285714286</v>
      </c>
    </row>
    <row r="26" spans="1:5" x14ac:dyDescent="0.25">
      <c r="A26">
        <v>7679546980</v>
      </c>
      <c r="B26" s="1">
        <v>43406</v>
      </c>
      <c r="C26" s="3">
        <v>40000</v>
      </c>
      <c r="D26" s="5">
        <v>28000</v>
      </c>
      <c r="E26" s="6">
        <f>(Sales[[#This Row],[Sticker Price]]/Sales[[#This Row],[Sale Price]])</f>
        <v>1.4285714285714286</v>
      </c>
    </row>
    <row r="27" spans="1:5" x14ac:dyDescent="0.25">
      <c r="A27">
        <v>1360867906</v>
      </c>
      <c r="B27" s="1">
        <v>43122</v>
      </c>
      <c r="C27" s="3">
        <v>22000</v>
      </c>
      <c r="D27" s="5">
        <v>22000</v>
      </c>
      <c r="E27" s="6">
        <f>(Sales[[#This Row],[Sticker Price]]/Sales[[#This Row],[Sale Price]])</f>
        <v>1</v>
      </c>
    </row>
    <row r="28" spans="1:5" x14ac:dyDescent="0.25">
      <c r="A28">
        <v>5739567111</v>
      </c>
      <c r="B28" s="1">
        <v>43249</v>
      </c>
      <c r="C28" s="3">
        <v>22000</v>
      </c>
      <c r="D28" s="5">
        <v>22000</v>
      </c>
      <c r="E28" s="6">
        <f>(Sales[[#This Row],[Sticker Price]]/Sales[[#This Row],[Sale Price]])</f>
        <v>1</v>
      </c>
    </row>
    <row r="29" spans="1:5" x14ac:dyDescent="0.25">
      <c r="A29">
        <v>6007144763</v>
      </c>
      <c r="B29" s="1">
        <v>43399</v>
      </c>
      <c r="C29" s="3">
        <v>22000</v>
      </c>
      <c r="D29" s="5">
        <v>17600</v>
      </c>
      <c r="E29" s="6">
        <f>(Sales[[#This Row],[Sticker Price]]/Sales[[#This Row],[Sale Price]])</f>
        <v>1.25</v>
      </c>
    </row>
    <row r="30" spans="1:5" x14ac:dyDescent="0.25">
      <c r="A30">
        <v>3695501103</v>
      </c>
      <c r="B30" s="1">
        <v>43145</v>
      </c>
      <c r="C30" s="3">
        <v>22000</v>
      </c>
      <c r="D30" s="5">
        <v>22000</v>
      </c>
      <c r="E30" s="6">
        <f>(Sales[[#This Row],[Sticker Price]]/Sales[[#This Row],[Sale Price]])</f>
        <v>1</v>
      </c>
    </row>
    <row r="31" spans="1:5" x14ac:dyDescent="0.25">
      <c r="A31" t="s">
        <v>19</v>
      </c>
      <c r="C31" s="8">
        <f>SUBTOTAL(109,Sales[Sticker Price])</f>
        <v>785000</v>
      </c>
      <c r="D31" s="5">
        <f>SUBTOTAL(109,Sales[Sale Price])</f>
        <v>649300</v>
      </c>
      <c r="E31" s="7">
        <f>SUBTOTAL(101,Sales[% Sticker Price])</f>
        <v>1.2396004378762999</v>
      </c>
    </row>
  </sheetData>
  <conditionalFormatting sqref="E1:E1048576">
    <cfRule type="dataBar" priority="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{226A8921-0E89-4BDA-99CF-60D437661797}</x14:id>
        </ext>
      </extLst>
    </cfRule>
    <cfRule type="expression" dxfId="13" priority="1" stopIfTrue="1">
      <formula>(($D:$D)*100)&lt;60%</formula>
    </cfRule>
  </conditionalFormatting>
  <pageMargins left="1" right="1" top="1" bottom="1" header="0.5" footer="0.5"/>
  <pageSetup orientation="landscape" r:id="rId1"/>
  <headerFooter>
    <oddHeader>&amp;Lname&amp;Ce04c1AutoSales&amp;R&amp;F</oddHeader>
  </headerFooter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26A8921-0E89-4BDA-99CF-60D43766179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E1:E1048576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view="pageLayout" topLeftCell="A13" zoomScaleNormal="100" workbookViewId="0">
      <selection activeCell="F13" sqref="F13"/>
    </sheetView>
  </sheetViews>
  <sheetFormatPr defaultRowHeight="15" x14ac:dyDescent="0.25"/>
  <cols>
    <col min="1" max="1" width="11" bestFit="1" customWidth="1"/>
    <col min="2" max="2" width="11.42578125" customWidth="1"/>
    <col min="3" max="3" width="14" customWidth="1"/>
    <col min="4" max="4" width="12.5703125" bestFit="1" customWidth="1"/>
    <col min="5" max="5" width="16.28515625" style="6" bestFit="1" customWidth="1"/>
    <col min="8" max="8" width="10.7109375" bestFit="1" customWidth="1"/>
  </cols>
  <sheetData>
    <row r="1" spans="1:10" x14ac:dyDescent="0.25">
      <c r="A1" t="s">
        <v>0</v>
      </c>
      <c r="B1" t="s">
        <v>17</v>
      </c>
      <c r="C1" t="s">
        <v>4</v>
      </c>
      <c r="D1" t="s">
        <v>5</v>
      </c>
      <c r="E1" s="6" t="s">
        <v>18</v>
      </c>
    </row>
    <row r="2" spans="1:10" x14ac:dyDescent="0.25">
      <c r="A2">
        <v>2906934387</v>
      </c>
      <c r="B2" s="1">
        <v>43177</v>
      </c>
      <c r="C2" s="3">
        <v>30000</v>
      </c>
      <c r="D2" s="5">
        <v>30000</v>
      </c>
      <c r="E2" s="6">
        <f>(FirstQuarter[[#This Row],[Sticker Price]]/FirstQuarter[[#This Row],[Sale Price]])</f>
        <v>1</v>
      </c>
      <c r="H2" s="2"/>
    </row>
    <row r="3" spans="1:10" hidden="1" x14ac:dyDescent="0.25">
      <c r="A3">
        <v>6393487147</v>
      </c>
      <c r="B3" s="1">
        <v>43370</v>
      </c>
      <c r="C3" s="3">
        <v>30000</v>
      </c>
      <c r="D3" s="5">
        <v>27000</v>
      </c>
      <c r="E3" s="6">
        <f>(FirstQuarter[[#This Row],[Sticker Price]]/FirstQuarter[[#This Row],[Sale Price]])</f>
        <v>1.1111111111111112</v>
      </c>
      <c r="H3" s="2"/>
      <c r="J3" s="4"/>
    </row>
    <row r="4" spans="1:10" hidden="1" x14ac:dyDescent="0.25">
      <c r="A4">
        <v>9356019403</v>
      </c>
      <c r="B4" s="1">
        <v>43303</v>
      </c>
      <c r="C4" s="3">
        <v>22000</v>
      </c>
      <c r="D4" s="5">
        <v>13200</v>
      </c>
      <c r="E4" s="6">
        <f>(FirstQuarter[[#This Row],[Sticker Price]]/FirstQuarter[[#This Row],[Sale Price]])</f>
        <v>1.6666666666666667</v>
      </c>
      <c r="J4" s="4"/>
    </row>
    <row r="5" spans="1:10" hidden="1" x14ac:dyDescent="0.25">
      <c r="A5">
        <v>8000086254</v>
      </c>
      <c r="B5" s="1">
        <v>43282</v>
      </c>
      <c r="C5" s="3">
        <v>30000</v>
      </c>
      <c r="D5" s="5">
        <v>27000</v>
      </c>
      <c r="E5" s="6">
        <f>(FirstQuarter[[#This Row],[Sticker Price]]/FirstQuarter[[#This Row],[Sale Price]])</f>
        <v>1.1111111111111112</v>
      </c>
      <c r="J5" s="4"/>
    </row>
    <row r="6" spans="1:10" hidden="1" x14ac:dyDescent="0.25">
      <c r="A6">
        <v>9340076442</v>
      </c>
      <c r="B6" s="1">
        <v>43465</v>
      </c>
      <c r="C6" s="3">
        <v>34000</v>
      </c>
      <c r="D6" s="5">
        <v>27200</v>
      </c>
      <c r="E6" s="6">
        <f>(FirstQuarter[[#This Row],[Sticker Price]]/FirstQuarter[[#This Row],[Sale Price]])</f>
        <v>1.25</v>
      </c>
      <c r="J6" s="4"/>
    </row>
    <row r="7" spans="1:10" hidden="1" x14ac:dyDescent="0.25">
      <c r="A7">
        <v>7433901231</v>
      </c>
      <c r="B7" s="1">
        <v>43211</v>
      </c>
      <c r="C7" s="3">
        <v>27000</v>
      </c>
      <c r="D7" s="5">
        <v>16200</v>
      </c>
      <c r="E7" s="6">
        <f>(FirstQuarter[[#This Row],[Sticker Price]]/FirstQuarter[[#This Row],[Sale Price]])</f>
        <v>1.6666666666666667</v>
      </c>
      <c r="J7" s="4"/>
    </row>
    <row r="8" spans="1:10" x14ac:dyDescent="0.25">
      <c r="A8">
        <v>1328395941</v>
      </c>
      <c r="B8" s="1">
        <v>43131</v>
      </c>
      <c r="C8" s="3">
        <v>25000</v>
      </c>
      <c r="D8" s="5">
        <v>17500</v>
      </c>
      <c r="E8" s="6">
        <f>(FirstQuarter[[#This Row],[Sticker Price]]/FirstQuarter[[#This Row],[Sale Price]])</f>
        <v>1.4285714285714286</v>
      </c>
    </row>
    <row r="9" spans="1:10" x14ac:dyDescent="0.25">
      <c r="A9">
        <v>8137529693</v>
      </c>
      <c r="B9" s="1">
        <v>43163</v>
      </c>
      <c r="C9" s="3">
        <v>22000</v>
      </c>
      <c r="D9" s="5">
        <v>19800</v>
      </c>
      <c r="E9" s="6">
        <f>(FirstQuarter[[#This Row],[Sticker Price]]/FirstQuarter[[#This Row],[Sale Price]])</f>
        <v>1.1111111111111112</v>
      </c>
    </row>
    <row r="10" spans="1:10" hidden="1" x14ac:dyDescent="0.25">
      <c r="A10">
        <v>9650039042</v>
      </c>
      <c r="B10" s="1">
        <v>43389</v>
      </c>
      <c r="C10" s="3">
        <v>30000</v>
      </c>
      <c r="D10" s="5">
        <v>27000</v>
      </c>
      <c r="E10" s="6">
        <f>(FirstQuarter[[#This Row],[Sticker Price]]/FirstQuarter[[#This Row],[Sale Price]])</f>
        <v>1.1111111111111112</v>
      </c>
    </row>
    <row r="11" spans="1:10" hidden="1" x14ac:dyDescent="0.25">
      <c r="A11">
        <v>1344751603</v>
      </c>
      <c r="B11" s="1">
        <v>43208</v>
      </c>
      <c r="C11" s="3">
        <v>25000</v>
      </c>
      <c r="D11" s="5">
        <v>25000</v>
      </c>
      <c r="E11" s="6">
        <f>(FirstQuarter[[#This Row],[Sticker Price]]/FirstQuarter[[#This Row],[Sale Price]])</f>
        <v>1</v>
      </c>
    </row>
    <row r="12" spans="1:10" hidden="1" x14ac:dyDescent="0.25">
      <c r="A12">
        <v>3732185591</v>
      </c>
      <c r="B12" s="1">
        <v>43266</v>
      </c>
      <c r="C12" s="3">
        <v>27000</v>
      </c>
      <c r="D12" s="5">
        <v>18900</v>
      </c>
      <c r="E12" s="6">
        <f>(FirstQuarter[[#This Row],[Sticker Price]]/FirstQuarter[[#This Row],[Sale Price]])</f>
        <v>1.4285714285714286</v>
      </c>
    </row>
    <row r="13" spans="1:10" x14ac:dyDescent="0.25">
      <c r="A13">
        <v>8251440185</v>
      </c>
      <c r="B13" s="1">
        <v>43180</v>
      </c>
      <c r="C13" s="3">
        <v>22000</v>
      </c>
      <c r="D13" s="5">
        <v>19800</v>
      </c>
      <c r="E13" s="6">
        <f>(FirstQuarter[[#This Row],[Sticker Price]]/FirstQuarter[[#This Row],[Sale Price]])</f>
        <v>1.1111111111111112</v>
      </c>
    </row>
    <row r="14" spans="1:10" hidden="1" x14ac:dyDescent="0.25">
      <c r="A14">
        <v>9414505869</v>
      </c>
      <c r="B14" s="1">
        <v>43318</v>
      </c>
      <c r="C14" s="3">
        <v>30000</v>
      </c>
      <c r="D14" s="5">
        <v>30000</v>
      </c>
      <c r="E14" s="6">
        <f>(FirstQuarter[[#This Row],[Sticker Price]]/FirstQuarter[[#This Row],[Sale Price]])</f>
        <v>1</v>
      </c>
    </row>
    <row r="15" spans="1:10" hidden="1" x14ac:dyDescent="0.25">
      <c r="A15">
        <v>4942016124</v>
      </c>
      <c r="B15" s="1">
        <v>43303</v>
      </c>
      <c r="C15" s="3">
        <v>22000</v>
      </c>
      <c r="D15" s="5">
        <v>15399.999999999998</v>
      </c>
      <c r="E15" s="6">
        <f>(FirstQuarter[[#This Row],[Sticker Price]]/FirstQuarter[[#This Row],[Sale Price]])</f>
        <v>1.4285714285714288</v>
      </c>
    </row>
    <row r="16" spans="1:10" hidden="1" x14ac:dyDescent="0.25">
      <c r="A16">
        <v>4094989639</v>
      </c>
      <c r="B16" s="1">
        <v>43363</v>
      </c>
      <c r="C16" s="3">
        <v>22000</v>
      </c>
      <c r="D16" s="5">
        <v>13200</v>
      </c>
      <c r="E16" s="6">
        <f>(FirstQuarter[[#This Row],[Sticker Price]]/FirstQuarter[[#This Row],[Sale Price]])</f>
        <v>1.6666666666666667</v>
      </c>
    </row>
    <row r="17" spans="1:5" hidden="1" x14ac:dyDescent="0.25">
      <c r="A17">
        <v>4700777743</v>
      </c>
      <c r="B17" s="1">
        <v>43201</v>
      </c>
      <c r="C17" s="3">
        <v>25000</v>
      </c>
      <c r="D17" s="5">
        <v>22500</v>
      </c>
      <c r="E17" s="6">
        <f>(FirstQuarter[[#This Row],[Sticker Price]]/FirstQuarter[[#This Row],[Sale Price]])</f>
        <v>1.1111111111111112</v>
      </c>
    </row>
    <row r="18" spans="1:5" x14ac:dyDescent="0.25">
      <c r="A18">
        <v>1380128961</v>
      </c>
      <c r="B18" s="1">
        <v>43106</v>
      </c>
      <c r="C18" s="3">
        <v>34000</v>
      </c>
      <c r="D18" s="5">
        <v>20400</v>
      </c>
      <c r="E18" s="6">
        <f>(FirstQuarter[[#This Row],[Sticker Price]]/FirstQuarter[[#This Row],[Sale Price]])</f>
        <v>1.6666666666666667</v>
      </c>
    </row>
    <row r="19" spans="1:5" hidden="1" x14ac:dyDescent="0.25">
      <c r="A19">
        <v>3860813150</v>
      </c>
      <c r="B19" s="1">
        <v>43451</v>
      </c>
      <c r="C19" s="3">
        <v>34000</v>
      </c>
      <c r="D19" s="5">
        <v>30600</v>
      </c>
      <c r="E19" s="6">
        <f>(FirstQuarter[[#This Row],[Sticker Price]]/FirstQuarter[[#This Row],[Sale Price]])</f>
        <v>1.1111111111111112</v>
      </c>
    </row>
    <row r="20" spans="1:5" hidden="1" x14ac:dyDescent="0.25">
      <c r="A20">
        <v>2069016783</v>
      </c>
      <c r="B20" s="1">
        <v>43315</v>
      </c>
      <c r="C20" s="3">
        <v>27000</v>
      </c>
      <c r="D20" s="5">
        <v>27000</v>
      </c>
      <c r="E20" s="6">
        <f>(FirstQuarter[[#This Row],[Sticker Price]]/FirstQuarter[[#This Row],[Sale Price]])</f>
        <v>1</v>
      </c>
    </row>
    <row r="21" spans="1:5" x14ac:dyDescent="0.25">
      <c r="A21">
        <v>2488607421</v>
      </c>
      <c r="B21" s="1">
        <v>43180</v>
      </c>
      <c r="C21" s="3">
        <v>22000</v>
      </c>
      <c r="D21" s="5">
        <v>19800</v>
      </c>
      <c r="E21" s="6">
        <f>(FirstQuarter[[#This Row],[Sticker Price]]/FirstQuarter[[#This Row],[Sale Price]])</f>
        <v>1.1111111111111112</v>
      </c>
    </row>
    <row r="22" spans="1:5" hidden="1" x14ac:dyDescent="0.25">
      <c r="A22">
        <v>7541058788</v>
      </c>
      <c r="B22" s="1">
        <v>43252</v>
      </c>
      <c r="C22" s="3">
        <v>22000</v>
      </c>
      <c r="D22" s="5">
        <v>17600</v>
      </c>
      <c r="E22" s="6">
        <f>(FirstQuarter[[#This Row],[Sticker Price]]/FirstQuarter[[#This Row],[Sale Price]])</f>
        <v>1.25</v>
      </c>
    </row>
    <row r="23" spans="1:5" hidden="1" x14ac:dyDescent="0.25">
      <c r="A23">
        <v>3345743062</v>
      </c>
      <c r="B23" s="1">
        <v>43382</v>
      </c>
      <c r="C23" s="3">
        <v>27000</v>
      </c>
      <c r="D23" s="5">
        <v>21600</v>
      </c>
      <c r="E23" s="6">
        <f>(FirstQuarter[[#This Row],[Sticker Price]]/FirstQuarter[[#This Row],[Sale Price]])</f>
        <v>1.25</v>
      </c>
    </row>
    <row r="24" spans="1:5" x14ac:dyDescent="0.25">
      <c r="A24">
        <v>1889854267</v>
      </c>
      <c r="B24" s="1">
        <v>43125</v>
      </c>
      <c r="C24" s="3">
        <v>34000</v>
      </c>
      <c r="D24" s="5">
        <v>27200</v>
      </c>
      <c r="E24" s="6">
        <f>(FirstQuarter[[#This Row],[Sticker Price]]/FirstQuarter[[#This Row],[Sale Price]])</f>
        <v>1.25</v>
      </c>
    </row>
    <row r="25" spans="1:5" hidden="1" x14ac:dyDescent="0.25">
      <c r="A25">
        <v>8131908841</v>
      </c>
      <c r="B25" s="1">
        <v>43408</v>
      </c>
      <c r="C25" s="3">
        <v>34000</v>
      </c>
      <c r="D25" s="5">
        <v>23800</v>
      </c>
      <c r="E25" s="6">
        <f>(FirstQuarter[[#This Row],[Sticker Price]]/FirstQuarter[[#This Row],[Sale Price]])</f>
        <v>1.4285714285714286</v>
      </c>
    </row>
    <row r="26" spans="1:5" hidden="1" x14ac:dyDescent="0.25">
      <c r="A26">
        <v>7679546980</v>
      </c>
      <c r="B26" s="1">
        <v>43406</v>
      </c>
      <c r="C26" s="3">
        <v>40000</v>
      </c>
      <c r="D26" s="5">
        <v>28000</v>
      </c>
      <c r="E26" s="6">
        <f>(FirstQuarter[[#This Row],[Sticker Price]]/FirstQuarter[[#This Row],[Sale Price]])</f>
        <v>1.4285714285714286</v>
      </c>
    </row>
    <row r="27" spans="1:5" x14ac:dyDescent="0.25">
      <c r="A27">
        <v>1360867906</v>
      </c>
      <c r="B27" s="1">
        <v>43122</v>
      </c>
      <c r="C27" s="3">
        <v>22000</v>
      </c>
      <c r="D27" s="5">
        <v>22000</v>
      </c>
      <c r="E27" s="6">
        <f>(FirstQuarter[[#This Row],[Sticker Price]]/FirstQuarter[[#This Row],[Sale Price]])</f>
        <v>1</v>
      </c>
    </row>
    <row r="28" spans="1:5" hidden="1" x14ac:dyDescent="0.25">
      <c r="A28">
        <v>5739567111</v>
      </c>
      <c r="B28" s="1">
        <v>43249</v>
      </c>
      <c r="C28" s="3">
        <v>22000</v>
      </c>
      <c r="D28" s="5">
        <v>22000</v>
      </c>
      <c r="E28" s="6">
        <f>(FirstQuarter[[#This Row],[Sticker Price]]/FirstQuarter[[#This Row],[Sale Price]])</f>
        <v>1</v>
      </c>
    </row>
    <row r="29" spans="1:5" hidden="1" x14ac:dyDescent="0.25">
      <c r="A29">
        <v>6007144763</v>
      </c>
      <c r="B29" s="1">
        <v>43399</v>
      </c>
      <c r="C29" s="3">
        <v>22000</v>
      </c>
      <c r="D29" s="5">
        <v>17600</v>
      </c>
      <c r="E29" s="6">
        <f>(FirstQuarter[[#This Row],[Sticker Price]]/FirstQuarter[[#This Row],[Sale Price]])</f>
        <v>1.25</v>
      </c>
    </row>
    <row r="30" spans="1:5" x14ac:dyDescent="0.25">
      <c r="A30">
        <v>3695501103</v>
      </c>
      <c r="B30" s="1">
        <v>43145</v>
      </c>
      <c r="C30" s="3">
        <v>22000</v>
      </c>
      <c r="D30" s="5">
        <v>22000</v>
      </c>
      <c r="E30" s="6">
        <f>(FirstQuarter[[#This Row],[Sticker Price]]/FirstQuarter[[#This Row],[Sale Price]])</f>
        <v>1</v>
      </c>
    </row>
    <row r="31" spans="1:5" x14ac:dyDescent="0.25">
      <c r="A31" t="s">
        <v>19</v>
      </c>
      <c r="C31" s="8">
        <f>SUBTOTAL(109,FirstQuarter[Sticker Price])</f>
        <v>233000</v>
      </c>
      <c r="D31" s="5">
        <f>SUBTOTAL(109,FirstQuarter[Sale Price])</f>
        <v>198500</v>
      </c>
      <c r="E31" s="7">
        <f>SUBTOTAL(101,FirstQuarter[% Sticker Price])</f>
        <v>1.1865079365079365</v>
      </c>
    </row>
  </sheetData>
  <conditionalFormatting sqref="E1:E1048576">
    <cfRule type="expression" dxfId="6" priority="1" stopIfTrue="1">
      <formula>(($D:$D)*100)&lt;60%</formula>
    </cfRule>
    <cfRule type="dataBar" priority="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{4FE3EE33-A782-44EE-9DF6-ADC4D7202401}</x14:id>
        </ext>
      </extLst>
    </cfRule>
  </conditionalFormatting>
  <pageMargins left="1" right="1" top="1" bottom="1" header="0.5" footer="0.5"/>
  <pageSetup orientation="landscape" r:id="rId1"/>
  <headerFooter>
    <oddHeader>&amp;Lname&amp;Ce04c1AutoSales&amp;R&amp;F</oddHeader>
  </headerFooter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FE3EE33-A782-44EE-9DF6-ADC4D720240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E1:E1048576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Fleet Information</vt:lpstr>
      <vt:lpstr>Sales Information</vt:lpstr>
      <vt:lpstr>First Quarter Sales</vt:lpstr>
      <vt:lpstr>'Fleet Information'!Print_Titles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Exploring Series</dc:creator>
  <cp:lastModifiedBy>amo</cp:lastModifiedBy>
  <cp:lastPrinted>2019-10-26T06:39:31Z</cp:lastPrinted>
  <dcterms:created xsi:type="dcterms:W3CDTF">2015-06-17T23:47:48Z</dcterms:created>
  <dcterms:modified xsi:type="dcterms:W3CDTF">2019-10-26T07:22:17Z</dcterms:modified>
</cp:coreProperties>
</file>